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4\"/>
    </mc:Choice>
  </mc:AlternateContent>
  <bookViews>
    <workbookView xWindow="-120" yWindow="-120" windowWidth="29040" windowHeight="15840" activeTab="3"/>
  </bookViews>
  <sheets>
    <sheet name="январь 2024" sheetId="1" r:id="rId1"/>
    <sheet name="февраль 2024" sheetId="2" r:id="rId2"/>
    <sheet name="март 2024" sheetId="3" r:id="rId3"/>
    <sheet name="апрель 2024" sheetId="4" r:id="rId4"/>
  </sheets>
  <externalReferences>
    <externalReference r:id="rId5"/>
  </externalReferences>
  <definedNames>
    <definedName name="asda" localSheetId="3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4" l="1"/>
  <c r="G15" i="4"/>
  <c r="F14" i="4"/>
  <c r="B14" i="4" s="1"/>
  <c r="F13" i="4"/>
  <c r="E13" i="4"/>
  <c r="E12" i="4" s="1"/>
  <c r="B17" i="4"/>
  <c r="B16" i="4"/>
  <c r="F11" i="4"/>
  <c r="E11" i="4"/>
  <c r="D11" i="4"/>
  <c r="C11" i="4"/>
  <c r="F10" i="4"/>
  <c r="E10" i="4"/>
  <c r="D10" i="4"/>
  <c r="D9" i="4" s="1"/>
  <c r="C10" i="4"/>
  <c r="B10" i="4" s="1"/>
  <c r="F8" i="4"/>
  <c r="E8" i="4"/>
  <c r="D8" i="4"/>
  <c r="C8" i="4"/>
  <c r="B8" i="4" s="1"/>
  <c r="F7" i="4"/>
  <c r="E7" i="4"/>
  <c r="D7" i="4"/>
  <c r="C7" i="4"/>
  <c r="C6" i="4" s="1"/>
  <c r="B6" i="4" s="1"/>
  <c r="B20" i="4"/>
  <c r="B19" i="4"/>
  <c r="F18" i="4"/>
  <c r="E18" i="4"/>
  <c r="B18" i="4" s="1"/>
  <c r="F15" i="4"/>
  <c r="E15" i="4"/>
  <c r="D15" i="4"/>
  <c r="C15" i="4"/>
  <c r="B15" i="4" s="1"/>
  <c r="G12" i="4"/>
  <c r="D12" i="4"/>
  <c r="C12" i="4"/>
  <c r="B11" i="4"/>
  <c r="G9" i="4"/>
  <c r="F9" i="4"/>
  <c r="E9" i="4"/>
  <c r="F6" i="4"/>
  <c r="E6" i="4"/>
  <c r="D6" i="4"/>
  <c r="G6" i="4" l="1"/>
  <c r="F12" i="4"/>
  <c r="B13" i="4"/>
  <c r="B12" i="4"/>
  <c r="C9" i="4"/>
  <c r="B9" i="4" s="1"/>
  <c r="B7" i="4"/>
  <c r="G18" i="3"/>
  <c r="B20" i="3"/>
  <c r="B19" i="3"/>
  <c r="F18" i="3"/>
  <c r="E18" i="3"/>
  <c r="B17" i="3"/>
  <c r="B16" i="3"/>
  <c r="G15" i="3"/>
  <c r="F15" i="3"/>
  <c r="E15" i="3"/>
  <c r="D15" i="3"/>
  <c r="C15" i="3"/>
  <c r="G12" i="3"/>
  <c r="D12" i="3"/>
  <c r="C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B15" i="3" l="1"/>
  <c r="G6" i="3"/>
  <c r="B14" i="3"/>
  <c r="F12" i="3"/>
  <c r="E12" i="3"/>
  <c r="B12" i="3" s="1"/>
  <c r="B13" i="3"/>
  <c r="B18" i="3"/>
  <c r="B9" i="3"/>
  <c r="B6" i="3"/>
  <c r="G6" i="2"/>
  <c r="F12" i="2"/>
  <c r="E12" i="2"/>
  <c r="B20" i="2"/>
  <c r="B19" i="2"/>
  <c r="G18" i="2"/>
  <c r="F18" i="2"/>
  <c r="E18" i="2"/>
  <c r="B17" i="2"/>
  <c r="B16" i="2"/>
  <c r="G15" i="2"/>
  <c r="F15" i="2"/>
  <c r="E15" i="2"/>
  <c r="D15" i="2"/>
  <c r="C15" i="2"/>
  <c r="B14" i="2"/>
  <c r="G12" i="2"/>
  <c r="D12" i="2"/>
  <c r="C12" i="2"/>
  <c r="B11" i="2"/>
  <c r="B10" i="2"/>
  <c r="G9" i="2"/>
  <c r="F9" i="2"/>
  <c r="E9" i="2"/>
  <c r="D9" i="2"/>
  <c r="C9" i="2"/>
  <c r="B8" i="2"/>
  <c r="B7" i="2"/>
  <c r="F6" i="2"/>
  <c r="E6" i="2"/>
  <c r="D6" i="2"/>
  <c r="C6" i="2"/>
  <c r="B18" i="2" l="1"/>
  <c r="B6" i="2"/>
  <c r="B13" i="2"/>
  <c r="B15" i="2"/>
  <c r="B12" i="2"/>
  <c r="B9" i="2"/>
  <c r="B20" i="1"/>
  <c r="B19" i="1"/>
  <c r="G18" i="1"/>
  <c r="F18" i="1"/>
  <c r="E18" i="1"/>
  <c r="B17" i="1"/>
  <c r="B16" i="1"/>
  <c r="G15" i="1"/>
  <c r="F15" i="1"/>
  <c r="E15" i="1"/>
  <c r="D15" i="1"/>
  <c r="C15" i="1"/>
  <c r="B14" i="1"/>
  <c r="B13" i="1"/>
  <c r="G12" i="1"/>
  <c r="F12" i="1"/>
  <c r="E12" i="1"/>
  <c r="D12" i="1"/>
  <c r="C12" i="1"/>
  <c r="B11" i="1"/>
  <c r="B10" i="1"/>
  <c r="F9" i="1"/>
  <c r="E9" i="1"/>
  <c r="D9" i="1"/>
  <c r="C9" i="1"/>
  <c r="B8" i="1"/>
  <c r="B7" i="1"/>
  <c r="F6" i="1"/>
  <c r="E6" i="1"/>
  <c r="D6" i="1"/>
  <c r="C6" i="1"/>
  <c r="B18" i="1" l="1"/>
  <c r="B9" i="1"/>
  <c r="G9" i="1"/>
  <c r="G6" i="1"/>
  <c r="B15" i="1"/>
  <c r="B12" i="1"/>
  <c r="B6" i="1"/>
</calcChain>
</file>

<file path=xl/sharedStrings.xml><?xml version="1.0" encoding="utf-8"?>
<sst xmlns="http://schemas.openxmlformats.org/spreadsheetml/2006/main" count="120" uniqueCount="20">
  <si>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</si>
  <si>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</si>
  <si>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</si>
  <si>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</si>
  <si>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</si>
  <si>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</si>
  <si>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</si>
  <si>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</si>
  <si>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</si>
  <si>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</si>
  <si>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</si>
  <si>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</si>
  <si>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</si>
  <si>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ОАО"ОБОРОНЭНЕРГО"</t>
  </si>
  <si>
    <t>ООО "Сетевое предприятие "Росэнерго"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</si>
  <si>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2024 года</t>
  </si>
  <si>
    <t>ООО "Подпорожские электрические сети"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</si>
  <si>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</si>
  <si>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2024 года</t>
  </si>
  <si>
    <t>Предварительный полезный отпуск электроэнергии и мощности по тарифным группам в разрезе территориальных сетевых организаций по уровням напряжения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</si>
</sst>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5" fillId="2" borderId="19" xfId="1" applyFont="1" applyFill="1" applyBorder="1" applyAlignment="1">
      <alignment horizontal="right"/>
    </xf>
    <xf numFmtId="166" fontId="4" fillId="0" borderId="17" xfId="0" applyNumberFormat="1" applyFont="1" applyBorder="1"/>
    <xf numFmtId="165" fontId="0" fillId="0" borderId="0" xfId="0" applyNumberFormat="1"/>
    <xf numFmtId="0" fontId="5" fillId="2" borderId="32" xfId="1" applyFont="1" applyFill="1" applyBorder="1" applyAlignment="1">
      <alignment horizontal="right"/>
    </xf>
    <xf numFmtId="167" fontId="3" fillId="0" borderId="18" xfId="1" applyNumberFormat="1" applyFont="1" applyFill="1" applyBorder="1"/>
    <xf numFmtId="167" fontId="5" fillId="0" borderId="22" xfId="1" applyNumberFormat="1" applyFont="1" applyFill="1" applyBorder="1"/>
    <xf numFmtId="167" fontId="5" fillId="0" borderId="19" xfId="1" applyNumberFormat="1" applyFont="1" applyFill="1" applyBorder="1"/>
    <xf numFmtId="167" fontId="5" fillId="0" borderId="24" xfId="1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Protection="1">
      <protection locked="0"/>
    </xf>
    <xf numFmtId="3" fontId="3" fillId="2" borderId="29" xfId="1" applyNumberFormat="1" applyFont="1" applyFill="1" applyBorder="1"/>
    <xf numFmtId="3" fontId="3" fillId="2" borderId="16" xfId="1" applyNumberFormat="1" applyFont="1" applyFill="1" applyBorder="1"/>
    <xf numFmtId="3" fontId="3" fillId="2" borderId="17" xfId="1" applyNumberFormat="1" applyFont="1" applyFill="1" applyBorder="1"/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NPR/2024/NPR_04_2024/&#1057;&#1074;&#1086;&#1076;%20&#1056;&#1054;%20NPR_04_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"/>
      <sheetName val="VOL"/>
      <sheetName val="VLH"/>
      <sheetName val="VSE"/>
      <sheetName val="VYB"/>
      <sheetName val="GAT"/>
      <sheetName val="IVA"/>
      <sheetName val="KRS"/>
      <sheetName val="KIR"/>
      <sheetName val="LOD"/>
      <sheetName val="LUG"/>
      <sheetName val="PIK"/>
      <sheetName val="POD"/>
      <sheetName val="SLA"/>
      <sheetName val="SLS"/>
      <sheetName val="SBR"/>
      <sheetName val="TIH"/>
      <sheetName val="TOS"/>
      <sheetName val="Свод РО"/>
      <sheetName val="RKS"/>
      <sheetName val="итог апре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C7">
            <v>0</v>
          </cell>
          <cell r="D7">
            <v>139559</v>
          </cell>
          <cell r="E7">
            <v>43792909.519999996</v>
          </cell>
          <cell r="F7">
            <v>23456989.280000001</v>
          </cell>
        </row>
        <row r="8">
          <cell r="C8">
            <v>0</v>
          </cell>
          <cell r="D8">
            <v>0</v>
          </cell>
          <cell r="E8">
            <v>9971454</v>
          </cell>
          <cell r="F8">
            <v>100313237</v>
          </cell>
        </row>
        <row r="10">
          <cell r="C10">
            <v>0</v>
          </cell>
          <cell r="D10">
            <v>0</v>
          </cell>
          <cell r="E10">
            <v>5658257</v>
          </cell>
          <cell r="F10">
            <v>2062216</v>
          </cell>
        </row>
        <row r="11">
          <cell r="C11">
            <v>0</v>
          </cell>
          <cell r="D11">
            <v>0</v>
          </cell>
          <cell r="E11">
            <v>1366055</v>
          </cell>
          <cell r="F11">
            <v>11605699</v>
          </cell>
        </row>
      </sheetData>
      <sheetData sheetId="19">
        <row r="7">
          <cell r="C7">
            <v>7451948</v>
          </cell>
          <cell r="D7">
            <v>471277</v>
          </cell>
          <cell r="E7">
            <v>40877893</v>
          </cell>
          <cell r="F7">
            <v>5690118</v>
          </cell>
        </row>
        <row r="8">
          <cell r="C8">
            <v>0</v>
          </cell>
          <cell r="D8">
            <v>0</v>
          </cell>
          <cell r="E8">
            <v>191948</v>
          </cell>
          <cell r="F8">
            <v>1552191</v>
          </cell>
        </row>
        <row r="10">
          <cell r="C10">
            <v>0</v>
          </cell>
          <cell r="D10">
            <v>0</v>
          </cell>
          <cell r="E10">
            <v>3008033</v>
          </cell>
          <cell r="F10">
            <v>224509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</sheetData>
      <sheetData sheetId="20">
        <row r="13">
          <cell r="E13">
            <v>71832</v>
          </cell>
          <cell r="F13">
            <v>0</v>
          </cell>
        </row>
        <row r="14">
          <cell r="F14">
            <v>47153</v>
          </cell>
        </row>
        <row r="16">
          <cell r="E16">
            <v>64838</v>
          </cell>
          <cell r="F16">
            <v>71106</v>
          </cell>
        </row>
        <row r="25">
          <cell r="E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D27" sqref="D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customHeight="1" thickBot="1" x14ac:dyDescent="0.3">
      <c r="A4" s="70" t="s">
        <v>1</v>
      </c>
      <c r="B4" s="72" t="s">
        <v>2</v>
      </c>
      <c r="C4" s="73"/>
      <c r="D4" s="73"/>
      <c r="E4" s="73"/>
      <c r="F4" s="74"/>
      <c r="G4" s="72" t="s">
        <v>3</v>
      </c>
      <c r="H4" s="73"/>
      <c r="I4" s="73"/>
      <c r="J4" s="73"/>
      <c r="K4" s="74"/>
    </row>
    <row r="5" spans="1:11" ht="15.75" thickBot="1" x14ac:dyDescent="0.3">
      <c r="A5" s="7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278588206</v>
      </c>
      <c r="C6" s="10">
        <f>C7+C8</f>
        <v>2494202</v>
      </c>
      <c r="D6" s="11">
        <f>D7+D8</f>
        <v>648338</v>
      </c>
      <c r="E6" s="11">
        <f>E7+E8</f>
        <v>116153430</v>
      </c>
      <c r="F6" s="12">
        <f>F7+F8</f>
        <v>159292236</v>
      </c>
      <c r="G6" s="13">
        <f>SUM(H6:K6)</f>
        <v>31.724578999999999</v>
      </c>
      <c r="H6" s="14">
        <v>4.2999999999999997E-2</v>
      </c>
      <c r="I6" s="15"/>
      <c r="J6" s="16">
        <v>26.126061</v>
      </c>
      <c r="K6" s="61">
        <v>5.5555180000000002</v>
      </c>
    </row>
    <row r="7" spans="1:11" x14ac:dyDescent="0.25">
      <c r="A7" s="17" t="s">
        <v>10</v>
      </c>
      <c r="B7" s="18">
        <f t="shared" si="0"/>
        <v>139739195</v>
      </c>
      <c r="C7" s="51">
        <v>2494202</v>
      </c>
      <c r="D7" s="52">
        <v>648338</v>
      </c>
      <c r="E7" s="52">
        <v>100245012</v>
      </c>
      <c r="F7" s="57">
        <v>36351643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138849011</v>
      </c>
      <c r="C8" s="53">
        <v>0</v>
      </c>
      <c r="D8" s="54">
        <v>0</v>
      </c>
      <c r="E8" s="55">
        <v>15908418</v>
      </c>
      <c r="F8" s="58">
        <v>122940593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29147821</v>
      </c>
      <c r="C9" s="32">
        <f>C10+C11</f>
        <v>0</v>
      </c>
      <c r="D9" s="33">
        <f>D10+D11</f>
        <v>0</v>
      </c>
      <c r="E9" s="33">
        <f>E10+E11</f>
        <v>13334144</v>
      </c>
      <c r="F9" s="34">
        <f>F10+F11</f>
        <v>15813677</v>
      </c>
      <c r="G9" s="13">
        <f>SUM(H9:K9)</f>
        <v>4.2826569999999995</v>
      </c>
      <c r="H9" s="10"/>
      <c r="I9" s="11"/>
      <c r="J9" s="59">
        <v>3.9638909999999998</v>
      </c>
      <c r="K9" s="36">
        <v>0.31876599999999999</v>
      </c>
    </row>
    <row r="10" spans="1:11" x14ac:dyDescent="0.25">
      <c r="A10" s="17" t="s">
        <v>10</v>
      </c>
      <c r="B10" s="18">
        <f t="shared" si="0"/>
        <v>12682170</v>
      </c>
      <c r="C10" s="37">
        <v>0</v>
      </c>
      <c r="D10" s="19">
        <v>0</v>
      </c>
      <c r="E10" s="48">
        <v>10309269</v>
      </c>
      <c r="F10" s="49">
        <v>2372901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16465651</v>
      </c>
      <c r="C11" s="26">
        <v>0</v>
      </c>
      <c r="D11" s="27">
        <v>0</v>
      </c>
      <c r="E11" s="48">
        <v>3024875</v>
      </c>
      <c r="F11" s="49">
        <v>13440776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348897</v>
      </c>
      <c r="C12" s="32">
        <f>C13+C14</f>
        <v>0</v>
      </c>
      <c r="D12" s="33">
        <f>D13+D14</f>
        <v>0</v>
      </c>
      <c r="E12" s="33">
        <f>E13+E14</f>
        <v>212981</v>
      </c>
      <c r="F12" s="34">
        <f>F13+F14</f>
        <v>135916</v>
      </c>
      <c r="G12" s="13">
        <f>SUM(H12:K12)</f>
        <v>0.34500000000000003</v>
      </c>
      <c r="H12" s="10"/>
      <c r="I12" s="11"/>
      <c r="J12" s="59">
        <v>0.23300000000000001</v>
      </c>
      <c r="K12" s="36">
        <v>0.112</v>
      </c>
    </row>
    <row r="13" spans="1:11" x14ac:dyDescent="0.25">
      <c r="A13" s="17" t="s">
        <v>10</v>
      </c>
      <c r="B13" s="43">
        <f t="shared" si="0"/>
        <v>287355</v>
      </c>
      <c r="C13" s="44">
        <v>0</v>
      </c>
      <c r="D13" s="19">
        <v>0</v>
      </c>
      <c r="E13" s="48">
        <v>212981</v>
      </c>
      <c r="F13" s="49">
        <v>74374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61542</v>
      </c>
      <c r="C14" s="46">
        <v>0</v>
      </c>
      <c r="D14" s="27">
        <v>0</v>
      </c>
      <c r="E14" s="27">
        <v>0</v>
      </c>
      <c r="F14" s="42">
        <v>61542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492275</v>
      </c>
      <c r="C15" s="32">
        <f>C16+C17</f>
        <v>0</v>
      </c>
      <c r="D15" s="33">
        <f>D16+D17</f>
        <v>0</v>
      </c>
      <c r="E15" s="33">
        <f>E16+E17</f>
        <v>10929</v>
      </c>
      <c r="F15" s="34">
        <f>F16+F17</f>
        <v>481346</v>
      </c>
      <c r="G15" s="13">
        <f>SUM(H15:K15)</f>
        <v>6.0000000000000001E-3</v>
      </c>
      <c r="H15" s="10"/>
      <c r="I15" s="11"/>
      <c r="J15" s="35"/>
      <c r="K15" s="36">
        <v>6.0000000000000001E-3</v>
      </c>
    </row>
    <row r="16" spans="1:11" x14ac:dyDescent="0.25">
      <c r="A16" s="17" t="s">
        <v>10</v>
      </c>
      <c r="B16" s="43">
        <f t="shared" si="0"/>
        <v>278505</v>
      </c>
      <c r="C16" s="44">
        <v>0</v>
      </c>
      <c r="D16" s="38">
        <v>0</v>
      </c>
      <c r="E16" s="48">
        <v>10929</v>
      </c>
      <c r="F16" s="49">
        <v>267576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213770</v>
      </c>
      <c r="C17" s="46">
        <v>0</v>
      </c>
      <c r="D17" s="27">
        <v>0</v>
      </c>
      <c r="E17" s="48">
        <v>0</v>
      </c>
      <c r="F17" s="50">
        <v>213770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463377</v>
      </c>
      <c r="C18" s="47"/>
      <c r="D18" s="33"/>
      <c r="E18" s="33">
        <f>E19+E20</f>
        <v>424154</v>
      </c>
      <c r="F18" s="34">
        <f>F19+F20</f>
        <v>39223</v>
      </c>
      <c r="G18" s="13">
        <f>SUM(H18:K18)</f>
        <v>1.9E-2</v>
      </c>
      <c r="H18" s="10"/>
      <c r="I18" s="11"/>
      <c r="J18" s="59">
        <v>1.9E-2</v>
      </c>
      <c r="K18" s="36"/>
    </row>
    <row r="19" spans="1:11" x14ac:dyDescent="0.25">
      <c r="A19" s="60" t="s">
        <v>10</v>
      </c>
      <c r="B19" s="18">
        <f t="shared" si="0"/>
        <v>424154</v>
      </c>
      <c r="C19" s="37">
        <v>0</v>
      </c>
      <c r="D19" s="19">
        <v>0</v>
      </c>
      <c r="E19" s="48">
        <v>424154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39223</v>
      </c>
      <c r="C20" s="26">
        <v>0</v>
      </c>
      <c r="D20" s="27">
        <v>0</v>
      </c>
      <c r="E20" s="27">
        <v>0</v>
      </c>
      <c r="F20" s="42">
        <v>39223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</row>
    <row r="25" spans="1:11" x14ac:dyDescent="0.25">
      <c r="B25" s="56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L27" sqref="L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customHeight="1" thickBot="1" x14ac:dyDescent="0.3">
      <c r="A4" s="70" t="s">
        <v>1</v>
      </c>
      <c r="B4" s="72" t="s">
        <v>2</v>
      </c>
      <c r="C4" s="73"/>
      <c r="D4" s="73"/>
      <c r="E4" s="73"/>
      <c r="F4" s="74"/>
      <c r="G4" s="72" t="s">
        <v>3</v>
      </c>
      <c r="H4" s="73"/>
      <c r="I4" s="73"/>
      <c r="J4" s="73"/>
      <c r="K4" s="74"/>
    </row>
    <row r="5" spans="1:11" ht="15.75" thickBot="1" x14ac:dyDescent="0.3">
      <c r="A5" s="7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252274663</v>
      </c>
      <c r="C6" s="10">
        <f>C7+C8</f>
        <v>2329007</v>
      </c>
      <c r="D6" s="11">
        <f>D7+D8</f>
        <v>620968</v>
      </c>
      <c r="E6" s="11">
        <f>E7+E8</f>
        <v>106339064</v>
      </c>
      <c r="F6" s="12">
        <f>F7+F8</f>
        <v>142985624</v>
      </c>
      <c r="G6" s="13">
        <f>SUM(H6:K6)</f>
        <v>28.902207999999998</v>
      </c>
      <c r="H6" s="14">
        <v>4.2000000000000003E-2</v>
      </c>
      <c r="I6" s="15"/>
      <c r="J6" s="16">
        <v>23.812800999999997</v>
      </c>
      <c r="K6" s="61">
        <v>5.0474069999999998</v>
      </c>
    </row>
    <row r="7" spans="1:11" x14ac:dyDescent="0.25">
      <c r="A7" s="17" t="s">
        <v>10</v>
      </c>
      <c r="B7" s="18">
        <f t="shared" si="0"/>
        <v>130096995</v>
      </c>
      <c r="C7" s="51">
        <v>2329007</v>
      </c>
      <c r="D7" s="52">
        <v>620968</v>
      </c>
      <c r="E7" s="52">
        <v>93011233</v>
      </c>
      <c r="F7" s="57">
        <v>34135787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122177668</v>
      </c>
      <c r="C8" s="53">
        <v>0</v>
      </c>
      <c r="D8" s="54">
        <v>0</v>
      </c>
      <c r="E8" s="55">
        <v>13327831</v>
      </c>
      <c r="F8" s="58">
        <v>108849837</v>
      </c>
      <c r="G8" s="20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27262649</v>
      </c>
      <c r="C9" s="32">
        <f>C10+C11</f>
        <v>0</v>
      </c>
      <c r="D9" s="33">
        <f>D10+D11</f>
        <v>0</v>
      </c>
      <c r="E9" s="33">
        <f>E10+E11</f>
        <v>11347962</v>
      </c>
      <c r="F9" s="34">
        <f>F10+F11</f>
        <v>15914687</v>
      </c>
      <c r="G9" s="13">
        <f>SUM(H9:K9)</f>
        <v>4.348884</v>
      </c>
      <c r="H9" s="10"/>
      <c r="I9" s="11"/>
      <c r="J9" s="59">
        <v>4.0229410000000003</v>
      </c>
      <c r="K9" s="36">
        <v>0.32594299999999998</v>
      </c>
    </row>
    <row r="10" spans="1:11" x14ac:dyDescent="0.25">
      <c r="A10" s="17" t="s">
        <v>10</v>
      </c>
      <c r="B10" s="18">
        <f t="shared" si="0"/>
        <v>12264521</v>
      </c>
      <c r="C10" s="37">
        <v>0</v>
      </c>
      <c r="D10" s="19">
        <v>0</v>
      </c>
      <c r="E10" s="48">
        <v>9459944</v>
      </c>
      <c r="F10" s="49">
        <v>2804577</v>
      </c>
      <c r="G10" s="40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14998128</v>
      </c>
      <c r="C11" s="26">
        <v>0</v>
      </c>
      <c r="D11" s="27">
        <v>0</v>
      </c>
      <c r="E11" s="48">
        <v>1888018</v>
      </c>
      <c r="F11" s="49">
        <v>13110110</v>
      </c>
      <c r="G11" s="41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275098</v>
      </c>
      <c r="C12" s="32">
        <f>C13+C14</f>
        <v>0</v>
      </c>
      <c r="D12" s="33">
        <f>D13+D14</f>
        <v>0</v>
      </c>
      <c r="E12" s="33">
        <f>E13+E14</f>
        <v>158427</v>
      </c>
      <c r="F12" s="34">
        <f>F13+F14</f>
        <v>116671</v>
      </c>
      <c r="G12" s="13">
        <f>SUM(H12:K12)</f>
        <v>0.33800000000000002</v>
      </c>
      <c r="H12" s="10"/>
      <c r="I12" s="11"/>
      <c r="J12" s="59">
        <v>0.22500000000000001</v>
      </c>
      <c r="K12" s="36">
        <v>0.113</v>
      </c>
    </row>
    <row r="13" spans="1:11" x14ac:dyDescent="0.25">
      <c r="A13" s="17" t="s">
        <v>10</v>
      </c>
      <c r="B13" s="43">
        <f t="shared" si="0"/>
        <v>227197</v>
      </c>
      <c r="C13" s="44">
        <v>0</v>
      </c>
      <c r="D13" s="19">
        <v>0</v>
      </c>
      <c r="E13" s="48">
        <v>158427</v>
      </c>
      <c r="F13" s="49">
        <v>68770</v>
      </c>
      <c r="G13" s="40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47901</v>
      </c>
      <c r="C14" s="46">
        <v>0</v>
      </c>
      <c r="D14" s="27">
        <v>0</v>
      </c>
      <c r="E14" s="27">
        <v>0</v>
      </c>
      <c r="F14" s="42">
        <v>47901</v>
      </c>
      <c r="G14" s="41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456268</v>
      </c>
      <c r="C15" s="32">
        <f>C16+C17</f>
        <v>0</v>
      </c>
      <c r="D15" s="33">
        <f>D16+D17</f>
        <v>0</v>
      </c>
      <c r="E15" s="33">
        <f>E16+E17</f>
        <v>8058</v>
      </c>
      <c r="F15" s="34">
        <f>F16+F17</f>
        <v>448210</v>
      </c>
      <c r="G15" s="13">
        <f>SUM(H15:K15)</f>
        <v>5.0000000000000001E-3</v>
      </c>
      <c r="H15" s="10"/>
      <c r="I15" s="11"/>
      <c r="J15" s="35"/>
      <c r="K15" s="36">
        <v>5.0000000000000001E-3</v>
      </c>
    </row>
    <row r="16" spans="1:11" x14ac:dyDescent="0.25">
      <c r="A16" s="17" t="s">
        <v>10</v>
      </c>
      <c r="B16" s="43">
        <f t="shared" si="0"/>
        <v>279731</v>
      </c>
      <c r="C16" s="44">
        <v>0</v>
      </c>
      <c r="D16" s="38">
        <v>0</v>
      </c>
      <c r="E16" s="48">
        <v>8058</v>
      </c>
      <c r="F16" s="49">
        <v>271673</v>
      </c>
      <c r="G16" s="40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176537</v>
      </c>
      <c r="C17" s="46">
        <v>0</v>
      </c>
      <c r="D17" s="27">
        <v>0</v>
      </c>
      <c r="E17" s="48">
        <v>0</v>
      </c>
      <c r="F17" s="50">
        <v>176537</v>
      </c>
      <c r="G17" s="41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440496</v>
      </c>
      <c r="C18" s="47"/>
      <c r="D18" s="33"/>
      <c r="E18" s="33">
        <f>E19+E20</f>
        <v>400783</v>
      </c>
      <c r="F18" s="34">
        <f>F19+F20</f>
        <v>39713</v>
      </c>
      <c r="G18" s="13">
        <f>SUM(H18:K18)</f>
        <v>1.7999999999999999E-2</v>
      </c>
      <c r="H18" s="10"/>
      <c r="I18" s="11"/>
      <c r="J18" s="59">
        <v>1.7999999999999999E-2</v>
      </c>
      <c r="K18" s="36"/>
    </row>
    <row r="19" spans="1:11" x14ac:dyDescent="0.25">
      <c r="A19" s="60" t="s">
        <v>10</v>
      </c>
      <c r="B19" s="18">
        <f t="shared" si="0"/>
        <v>400783</v>
      </c>
      <c r="C19" s="37">
        <v>0</v>
      </c>
      <c r="D19" s="19">
        <v>0</v>
      </c>
      <c r="E19" s="48">
        <v>400783</v>
      </c>
      <c r="F19" s="39">
        <v>0</v>
      </c>
      <c r="G19" s="40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39713</v>
      </c>
      <c r="C20" s="26">
        <v>0</v>
      </c>
      <c r="D20" s="27">
        <v>0</v>
      </c>
      <c r="E20" s="27">
        <v>0</v>
      </c>
      <c r="F20" s="42">
        <v>39713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  <c r="G24" s="62"/>
    </row>
    <row r="25" spans="1:11" x14ac:dyDescent="0.25">
      <c r="B25" s="56"/>
      <c r="G25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E25" sqref="E25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customHeight="1" thickBot="1" x14ac:dyDescent="0.3">
      <c r="A4" s="70" t="s">
        <v>1</v>
      </c>
      <c r="B4" s="72" t="s">
        <v>2</v>
      </c>
      <c r="C4" s="73"/>
      <c r="D4" s="73"/>
      <c r="E4" s="73"/>
      <c r="F4" s="74"/>
      <c r="G4" s="72" t="s">
        <v>3</v>
      </c>
      <c r="H4" s="73"/>
      <c r="I4" s="73"/>
      <c r="J4" s="73"/>
      <c r="K4" s="74"/>
    </row>
    <row r="5" spans="1:11" ht="15.75" thickBot="1" x14ac:dyDescent="0.3">
      <c r="A5" s="7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230447232</v>
      </c>
      <c r="C6" s="10">
        <f>C7+C8</f>
        <v>2357414</v>
      </c>
      <c r="D6" s="11">
        <f>D7+D8</f>
        <v>635056</v>
      </c>
      <c r="E6" s="11">
        <f>E7+E8</f>
        <v>100346567</v>
      </c>
      <c r="F6" s="12">
        <f>F7+F8</f>
        <v>127108195</v>
      </c>
      <c r="G6" s="64">
        <f>SUM(H6:K6)</f>
        <v>29.518541000000003</v>
      </c>
      <c r="H6" s="14">
        <v>3.9E-2</v>
      </c>
      <c r="I6" s="15"/>
      <c r="J6" s="16">
        <v>24.199349000000002</v>
      </c>
      <c r="K6" s="61">
        <v>5.2801919999999996</v>
      </c>
    </row>
    <row r="7" spans="1:11" x14ac:dyDescent="0.25">
      <c r="A7" s="17" t="s">
        <v>10</v>
      </c>
      <c r="B7" s="18">
        <f t="shared" si="0"/>
        <v>121551923</v>
      </c>
      <c r="C7" s="51">
        <v>2357414</v>
      </c>
      <c r="D7" s="52">
        <v>635056</v>
      </c>
      <c r="E7" s="52">
        <v>89353471</v>
      </c>
      <c r="F7" s="57">
        <v>29205982</v>
      </c>
      <c r="G7" s="65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108895309</v>
      </c>
      <c r="C8" s="53">
        <v>0</v>
      </c>
      <c r="D8" s="54">
        <v>0</v>
      </c>
      <c r="E8" s="55">
        <v>10993096</v>
      </c>
      <c r="F8" s="58">
        <v>97902213</v>
      </c>
      <c r="G8" s="65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23796520</v>
      </c>
      <c r="C9" s="32">
        <f>C10+C11</f>
        <v>0</v>
      </c>
      <c r="D9" s="33">
        <f>D10+D11</f>
        <v>0</v>
      </c>
      <c r="E9" s="33">
        <f>E10+E11</f>
        <v>10372066</v>
      </c>
      <c r="F9" s="34">
        <f>F10+F11</f>
        <v>13424454</v>
      </c>
      <c r="G9" s="64">
        <f>SUM(H9:K9)</f>
        <v>4.2353769999999997</v>
      </c>
      <c r="H9" s="10"/>
      <c r="I9" s="11"/>
      <c r="J9" s="59">
        <v>3.961716</v>
      </c>
      <c r="K9" s="36">
        <v>0.27366099999999999</v>
      </c>
    </row>
    <row r="10" spans="1:11" x14ac:dyDescent="0.25">
      <c r="A10" s="17" t="s">
        <v>10</v>
      </c>
      <c r="B10" s="18">
        <f t="shared" si="0"/>
        <v>11289577</v>
      </c>
      <c r="C10" s="37">
        <v>0</v>
      </c>
      <c r="D10" s="19">
        <v>0</v>
      </c>
      <c r="E10" s="48">
        <v>8893735</v>
      </c>
      <c r="F10" s="49">
        <v>2395842</v>
      </c>
      <c r="G10" s="66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12506943</v>
      </c>
      <c r="C11" s="26">
        <v>0</v>
      </c>
      <c r="D11" s="27">
        <v>0</v>
      </c>
      <c r="E11" s="48">
        <v>1478331</v>
      </c>
      <c r="F11" s="49">
        <v>11028612</v>
      </c>
      <c r="G11" s="67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277746</v>
      </c>
      <c r="C12" s="32">
        <f>C13+C14</f>
        <v>0</v>
      </c>
      <c r="D12" s="33">
        <f>D13+D14</f>
        <v>0</v>
      </c>
      <c r="E12" s="33">
        <f>E13+E14</f>
        <v>157875</v>
      </c>
      <c r="F12" s="34">
        <f>F13+F14</f>
        <v>119871</v>
      </c>
      <c r="G12" s="64">
        <f>SUM(H12:K12)</f>
        <v>0.30199999999999999</v>
      </c>
      <c r="H12" s="10"/>
      <c r="I12" s="11"/>
      <c r="J12" s="59">
        <v>0.189</v>
      </c>
      <c r="K12" s="36">
        <v>0.113</v>
      </c>
    </row>
    <row r="13" spans="1:11" x14ac:dyDescent="0.25">
      <c r="A13" s="17" t="s">
        <v>10</v>
      </c>
      <c r="B13" s="43">
        <f t="shared" si="0"/>
        <v>232121</v>
      </c>
      <c r="C13" s="44">
        <v>0</v>
      </c>
      <c r="D13" s="19">
        <v>0</v>
      </c>
      <c r="E13" s="48">
        <v>157875</v>
      </c>
      <c r="F13" s="49">
        <v>74246</v>
      </c>
      <c r="G13" s="66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45625</v>
      </c>
      <c r="C14" s="46">
        <v>0</v>
      </c>
      <c r="D14" s="27">
        <v>0</v>
      </c>
      <c r="E14" s="27">
        <v>0</v>
      </c>
      <c r="F14" s="42">
        <v>45625</v>
      </c>
      <c r="G14" s="67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360073</v>
      </c>
      <c r="C15" s="32">
        <f>C16+C17</f>
        <v>0</v>
      </c>
      <c r="D15" s="33">
        <f>D16+D17</f>
        <v>0</v>
      </c>
      <c r="E15" s="33">
        <f>E16+E17</f>
        <v>6850</v>
      </c>
      <c r="F15" s="34">
        <f>F16+F17</f>
        <v>353223</v>
      </c>
      <c r="G15" s="64">
        <f>SUM(H15:K15)</f>
        <v>5.0000000000000001E-3</v>
      </c>
      <c r="H15" s="10"/>
      <c r="I15" s="11"/>
      <c r="J15" s="35"/>
      <c r="K15" s="36">
        <v>5.0000000000000001E-3</v>
      </c>
    </row>
    <row r="16" spans="1:11" x14ac:dyDescent="0.25">
      <c r="A16" s="17" t="s">
        <v>10</v>
      </c>
      <c r="B16" s="43">
        <f t="shared" si="0"/>
        <v>182861</v>
      </c>
      <c r="C16" s="44">
        <v>0</v>
      </c>
      <c r="D16" s="38">
        <v>0</v>
      </c>
      <c r="E16" s="48">
        <v>6850</v>
      </c>
      <c r="F16" s="49">
        <v>176011</v>
      </c>
      <c r="G16" s="66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177212</v>
      </c>
      <c r="C17" s="46">
        <v>0</v>
      </c>
      <c r="D17" s="27">
        <v>0</v>
      </c>
      <c r="E17" s="48">
        <v>0</v>
      </c>
      <c r="F17" s="50">
        <v>177212</v>
      </c>
      <c r="G17" s="67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405894</v>
      </c>
      <c r="C18" s="47"/>
      <c r="D18" s="33"/>
      <c r="E18" s="33">
        <f>E19+E20</f>
        <v>362294</v>
      </c>
      <c r="F18" s="34">
        <f>F19+F20</f>
        <v>43600</v>
      </c>
      <c r="G18" s="64">
        <f>SUM(H18:K18)</f>
        <v>1.6E-2</v>
      </c>
      <c r="H18" s="10"/>
      <c r="I18" s="11"/>
      <c r="J18" s="59">
        <v>1.6E-2</v>
      </c>
      <c r="K18" s="36"/>
    </row>
    <row r="19" spans="1:11" x14ac:dyDescent="0.25">
      <c r="A19" s="60" t="s">
        <v>10</v>
      </c>
      <c r="B19" s="18">
        <f t="shared" si="0"/>
        <v>362294</v>
      </c>
      <c r="C19" s="37">
        <v>0</v>
      </c>
      <c r="D19" s="19">
        <v>0</v>
      </c>
      <c r="E19" s="48">
        <v>362294</v>
      </c>
      <c r="F19" s="39">
        <v>0</v>
      </c>
      <c r="G19" s="66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43600</v>
      </c>
      <c r="C20" s="26">
        <v>0</v>
      </c>
      <c r="D20" s="27">
        <v>0</v>
      </c>
      <c r="E20" s="27">
        <v>0</v>
      </c>
      <c r="F20" s="42">
        <v>43600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  <c r="G24" s="62"/>
    </row>
    <row r="25" spans="1:11" x14ac:dyDescent="0.25">
      <c r="B25" s="56"/>
      <c r="G25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E29" sqref="E2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3" customWidth="1"/>
    <col min="4" max="4" width="12.140625" customWidth="1"/>
    <col min="5" max="5" width="12.28515625" customWidth="1"/>
    <col min="6" max="6" width="11.28515625" bestFit="1" customWidth="1"/>
    <col min="8" max="8" width="9.140625" customWidth="1"/>
    <col min="11" max="11" width="9.7109375" customWidth="1"/>
  </cols>
  <sheetData>
    <row r="1" spans="1:11" ht="15" customHeight="1" x14ac:dyDescent="0.25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thickBo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.75" customHeight="1" thickBot="1" x14ac:dyDescent="0.3">
      <c r="A4" s="70" t="s">
        <v>1</v>
      </c>
      <c r="B4" s="72" t="s">
        <v>2</v>
      </c>
      <c r="C4" s="73"/>
      <c r="D4" s="73"/>
      <c r="E4" s="73"/>
      <c r="F4" s="74"/>
      <c r="G4" s="72" t="s">
        <v>3</v>
      </c>
      <c r="H4" s="73"/>
      <c r="I4" s="73"/>
      <c r="J4" s="73"/>
      <c r="K4" s="74"/>
    </row>
    <row r="5" spans="1:11" ht="15.75" thickBot="1" x14ac:dyDescent="0.3">
      <c r="A5" s="71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0" si="0">C6+D6+E6+F6</f>
        <v>233909523.80000001</v>
      </c>
      <c r="C6" s="10">
        <f>C7+C8</f>
        <v>7451948</v>
      </c>
      <c r="D6" s="11">
        <f>D7+D8</f>
        <v>610836</v>
      </c>
      <c r="E6" s="11">
        <f>E7+E8</f>
        <v>94834204.519999996</v>
      </c>
      <c r="F6" s="12">
        <f>F7+F8</f>
        <v>131012535.28</v>
      </c>
      <c r="G6" s="64">
        <f>SUM(H6:K6)</f>
        <v>28.435663842071499</v>
      </c>
      <c r="H6" s="14">
        <v>0.12328168577941762</v>
      </c>
      <c r="I6" s="15"/>
      <c r="J6" s="16">
        <v>22.870000249404221</v>
      </c>
      <c r="K6" s="61">
        <v>5.4423819068878583</v>
      </c>
    </row>
    <row r="7" spans="1:11" x14ac:dyDescent="0.25">
      <c r="A7" s="17" t="s">
        <v>10</v>
      </c>
      <c r="B7" s="18">
        <f t="shared" si="0"/>
        <v>121880693.8</v>
      </c>
      <c r="C7" s="75">
        <f>'[1]Свод РО'!C7+[1]RKS!C7</f>
        <v>7451948</v>
      </c>
      <c r="D7" s="75">
        <f>'[1]Свод РО'!D7+[1]RKS!D7</f>
        <v>610836</v>
      </c>
      <c r="E7" s="75">
        <f>'[1]Свод РО'!E7+[1]RKS!E7</f>
        <v>84670802.519999996</v>
      </c>
      <c r="F7" s="75">
        <f>'[1]Свод РО'!F7+[1]RKS!F7</f>
        <v>29147107.280000001</v>
      </c>
      <c r="G7" s="65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112028830</v>
      </c>
      <c r="C8" s="75">
        <f>'[1]Свод РО'!C8+[1]RKS!C8</f>
        <v>0</v>
      </c>
      <c r="D8" s="75">
        <f>'[1]Свод РО'!D8+[1]RKS!D8</f>
        <v>0</v>
      </c>
      <c r="E8" s="75">
        <f>'[1]Свод РО'!E8+[1]RKS!E8</f>
        <v>10163402</v>
      </c>
      <c r="F8" s="75">
        <f>'[1]Свод РО'!F8+[1]RKS!F8</f>
        <v>101865428</v>
      </c>
      <c r="G8" s="65"/>
      <c r="H8" s="28"/>
      <c r="I8" s="29"/>
      <c r="J8" s="29"/>
      <c r="K8" s="30"/>
    </row>
    <row r="9" spans="1:11" x14ac:dyDescent="0.25">
      <c r="A9" s="8" t="s">
        <v>12</v>
      </c>
      <c r="B9" s="31">
        <f t="shared" si="0"/>
        <v>23924769</v>
      </c>
      <c r="C9" s="76">
        <f>C10+C11</f>
        <v>0</v>
      </c>
      <c r="D9" s="77">
        <f>D10+D11</f>
        <v>0</v>
      </c>
      <c r="E9" s="77">
        <f>E10+E11</f>
        <v>10032345</v>
      </c>
      <c r="F9" s="78">
        <f>F10+F11</f>
        <v>13892424</v>
      </c>
      <c r="G9" s="64">
        <f>SUM(H9:K9)</f>
        <v>4.1151568027606995</v>
      </c>
      <c r="H9" s="10"/>
      <c r="I9" s="11"/>
      <c r="J9" s="59">
        <v>3.8319561121207677</v>
      </c>
      <c r="K9" s="36">
        <v>0.2832006906399322</v>
      </c>
    </row>
    <row r="10" spans="1:11" x14ac:dyDescent="0.25">
      <c r="A10" s="17" t="s">
        <v>10</v>
      </c>
      <c r="B10" s="18">
        <f t="shared" si="0"/>
        <v>10953015</v>
      </c>
      <c r="C10" s="75">
        <f>'[1]Свод РО'!C10+[1]RKS!C10</f>
        <v>0</v>
      </c>
      <c r="D10" s="75">
        <f>'[1]Свод РО'!D10+[1]RKS!D10</f>
        <v>0</v>
      </c>
      <c r="E10" s="75">
        <f>'[1]Свод РО'!E10+[1]RKS!E10</f>
        <v>8666290</v>
      </c>
      <c r="F10" s="75">
        <f>'[1]Свод РО'!F10+[1]RKS!F10</f>
        <v>2286725</v>
      </c>
      <c r="G10" s="66"/>
      <c r="H10" s="21"/>
      <c r="I10" s="22"/>
      <c r="J10" s="22"/>
      <c r="K10" s="24"/>
    </row>
    <row r="11" spans="1:11" ht="15.75" thickBot="1" x14ac:dyDescent="0.3">
      <c r="A11" s="17" t="s">
        <v>11</v>
      </c>
      <c r="B11" s="25">
        <f t="shared" si="0"/>
        <v>12971754</v>
      </c>
      <c r="C11" s="75">
        <f>'[1]Свод РО'!C11+[1]RKS!C11</f>
        <v>0</v>
      </c>
      <c r="D11" s="75">
        <f>'[1]Свод РО'!D11+[1]RKS!D11</f>
        <v>0</v>
      </c>
      <c r="E11" s="75">
        <f>'[1]Свод РО'!E11+[1]RKS!E11</f>
        <v>1366055</v>
      </c>
      <c r="F11" s="75">
        <f>'[1]Свод РО'!F11+[1]RKS!F11</f>
        <v>11605699</v>
      </c>
      <c r="G11" s="67"/>
      <c r="H11" s="28"/>
      <c r="I11" s="29"/>
      <c r="J11" s="29"/>
      <c r="K11" s="30"/>
    </row>
    <row r="12" spans="1:11" x14ac:dyDescent="0.25">
      <c r="A12" s="8" t="s">
        <v>16</v>
      </c>
      <c r="B12" s="31">
        <f t="shared" si="0"/>
        <v>254929</v>
      </c>
      <c r="C12" s="32">
        <f>C13+C14</f>
        <v>0</v>
      </c>
      <c r="D12" s="33">
        <f>D13+D14</f>
        <v>0</v>
      </c>
      <c r="E12" s="33">
        <f>E13+E14</f>
        <v>136670</v>
      </c>
      <c r="F12" s="34">
        <f>F13+F14</f>
        <v>118259</v>
      </c>
      <c r="G12" s="64">
        <f>SUM(H12:K12)</f>
        <v>0.27509484156830433</v>
      </c>
      <c r="H12" s="10"/>
      <c r="I12" s="11"/>
      <c r="J12" s="59">
        <v>0.16361444180522566</v>
      </c>
      <c r="K12" s="36">
        <v>0.11148039976307864</v>
      </c>
    </row>
    <row r="13" spans="1:11" x14ac:dyDescent="0.25">
      <c r="A13" s="17" t="s">
        <v>10</v>
      </c>
      <c r="B13" s="43">
        <f t="shared" si="0"/>
        <v>207776</v>
      </c>
      <c r="C13" s="44">
        <v>0</v>
      </c>
      <c r="D13" s="19">
        <v>0</v>
      </c>
      <c r="E13" s="48">
        <f>'[1]итог апрель'!$E$16+'[1]итог апрель'!$E$25+'[1]итог апрель'!$E$13</f>
        <v>136670</v>
      </c>
      <c r="F13" s="49">
        <f>'[1]итог апрель'!$F$16+'[1]итог апрель'!$F$13</f>
        <v>71106</v>
      </c>
      <c r="G13" s="66"/>
      <c r="H13" s="21"/>
      <c r="I13" s="22"/>
      <c r="J13" s="22"/>
      <c r="K13" s="24"/>
    </row>
    <row r="14" spans="1:11" ht="15.75" thickBot="1" x14ac:dyDescent="0.3">
      <c r="A14" s="17" t="s">
        <v>11</v>
      </c>
      <c r="B14" s="45">
        <f t="shared" si="0"/>
        <v>47153</v>
      </c>
      <c r="C14" s="46">
        <v>0</v>
      </c>
      <c r="D14" s="27">
        <v>0</v>
      </c>
      <c r="E14" s="27">
        <v>0</v>
      </c>
      <c r="F14" s="42">
        <f>'[1]итог апрель'!$F$14</f>
        <v>47153</v>
      </c>
      <c r="G14" s="67"/>
      <c r="H14" s="28"/>
      <c r="I14" s="29"/>
      <c r="J14" s="29"/>
      <c r="K14" s="30"/>
    </row>
    <row r="15" spans="1:11" x14ac:dyDescent="0.25">
      <c r="A15" s="8" t="s">
        <v>13</v>
      </c>
      <c r="B15" s="31">
        <f t="shared" si="0"/>
        <v>377064</v>
      </c>
      <c r="C15" s="32">
        <f>C16+C17</f>
        <v>0</v>
      </c>
      <c r="D15" s="33">
        <f>D16+D17</f>
        <v>0</v>
      </c>
      <c r="E15" s="33">
        <f>E16+E17</f>
        <v>6497</v>
      </c>
      <c r="F15" s="34">
        <f>F16+F17</f>
        <v>370567</v>
      </c>
      <c r="G15" s="64">
        <f>SUM(H15:K15)</f>
        <v>5.2455106264314615E-3</v>
      </c>
      <c r="H15" s="10"/>
      <c r="I15" s="11"/>
      <c r="J15" s="35"/>
      <c r="K15" s="36">
        <v>5.2455106264314615E-3</v>
      </c>
    </row>
    <row r="16" spans="1:11" x14ac:dyDescent="0.25">
      <c r="A16" s="17" t="s">
        <v>10</v>
      </c>
      <c r="B16" s="43">
        <f t="shared" si="0"/>
        <v>220989</v>
      </c>
      <c r="C16" s="44">
        <v>0</v>
      </c>
      <c r="D16" s="38">
        <v>0</v>
      </c>
      <c r="E16" s="48">
        <v>6497</v>
      </c>
      <c r="F16" s="49">
        <v>214492</v>
      </c>
      <c r="G16" s="66"/>
      <c r="H16" s="21"/>
      <c r="I16" s="22"/>
      <c r="J16" s="22"/>
      <c r="K16" s="24"/>
    </row>
    <row r="17" spans="1:11" ht="15.75" thickBot="1" x14ac:dyDescent="0.3">
      <c r="A17" s="17" t="s">
        <v>11</v>
      </c>
      <c r="B17" s="45">
        <f t="shared" si="0"/>
        <v>156075</v>
      </c>
      <c r="C17" s="46">
        <v>0</v>
      </c>
      <c r="D17" s="27">
        <v>0</v>
      </c>
      <c r="E17" s="48">
        <v>0</v>
      </c>
      <c r="F17" s="50">
        <v>156075</v>
      </c>
      <c r="G17" s="67"/>
      <c r="H17" s="28"/>
      <c r="I17" s="29"/>
      <c r="J17" s="29"/>
      <c r="K17" s="30"/>
    </row>
    <row r="18" spans="1:11" x14ac:dyDescent="0.25">
      <c r="A18" s="8" t="s">
        <v>14</v>
      </c>
      <c r="B18" s="9">
        <f t="shared" si="0"/>
        <v>359272</v>
      </c>
      <c r="C18" s="47"/>
      <c r="D18" s="33"/>
      <c r="E18" s="33">
        <f>E19+E20</f>
        <v>326389</v>
      </c>
      <c r="F18" s="34">
        <f>F19+F20</f>
        <v>32883</v>
      </c>
      <c r="G18" s="64">
        <f>SUM(H18:K18)</f>
        <v>1.4414326486223896E-2</v>
      </c>
      <c r="H18" s="10"/>
      <c r="I18" s="11"/>
      <c r="J18" s="59">
        <v>1.4414326486223896E-2</v>
      </c>
      <c r="K18" s="36"/>
    </row>
    <row r="19" spans="1:11" x14ac:dyDescent="0.25">
      <c r="A19" s="60" t="s">
        <v>10</v>
      </c>
      <c r="B19" s="18">
        <f t="shared" si="0"/>
        <v>326389</v>
      </c>
      <c r="C19" s="37">
        <v>0</v>
      </c>
      <c r="D19" s="19">
        <v>0</v>
      </c>
      <c r="E19" s="48">
        <v>326389</v>
      </c>
      <c r="F19" s="39">
        <v>0</v>
      </c>
      <c r="G19" s="66"/>
      <c r="H19" s="21"/>
      <c r="I19" s="22"/>
      <c r="J19" s="22"/>
      <c r="K19" s="24"/>
    </row>
    <row r="20" spans="1:11" ht="15.75" thickBot="1" x14ac:dyDescent="0.3">
      <c r="A20" s="63" t="s">
        <v>11</v>
      </c>
      <c r="B20" s="25">
        <f t="shared" si="0"/>
        <v>32883</v>
      </c>
      <c r="C20" s="26">
        <v>0</v>
      </c>
      <c r="D20" s="27">
        <v>0</v>
      </c>
      <c r="E20" s="27">
        <v>0</v>
      </c>
      <c r="F20" s="42">
        <v>32883</v>
      </c>
      <c r="G20" s="41"/>
      <c r="H20" s="28"/>
      <c r="I20" s="29"/>
      <c r="J20" s="29"/>
      <c r="K20" s="30"/>
    </row>
    <row r="22" spans="1:11" x14ac:dyDescent="0.25">
      <c r="B22" s="56"/>
    </row>
    <row r="23" spans="1:11" x14ac:dyDescent="0.25">
      <c r="B23" s="56"/>
      <c r="G23" s="62"/>
    </row>
    <row r="24" spans="1:11" x14ac:dyDescent="0.25">
      <c r="B24" s="56"/>
      <c r="G24" s="62"/>
    </row>
    <row r="25" spans="1:11" x14ac:dyDescent="0.25">
      <c r="B25" s="56"/>
      <c r="G25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2024</vt:lpstr>
      <vt:lpstr>февраль 2024</vt:lpstr>
      <vt:lpstr>март 2024</vt:lpstr>
      <vt:lpstr>апрель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2024-05-08T13:25:59Z</dcterms:modified>
</cp:coreProperties>
</file>