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M120" i="1" l="1"/>
  <c r="L120" i="1"/>
  <c r="K120" i="1"/>
  <c r="J120" i="1"/>
  <c r="I120" i="1"/>
  <c r="H120" i="1"/>
  <c r="G120" i="1"/>
  <c r="F120" i="1"/>
  <c r="E120" i="1"/>
  <c r="D120" i="1"/>
  <c r="C120" i="1"/>
  <c r="B120" i="1" l="1"/>
  <c r="M105" i="1"/>
  <c r="L105" i="1"/>
  <c r="K105" i="1"/>
  <c r="J105" i="1"/>
  <c r="I105" i="1"/>
  <c r="H105" i="1"/>
  <c r="F105" i="1"/>
  <c r="E105" i="1"/>
  <c r="D105" i="1"/>
  <c r="B105" i="1"/>
  <c r="G105" i="1"/>
  <c r="C105" i="1" l="1"/>
  <c r="G84" i="1"/>
  <c r="B90" i="1" l="1"/>
  <c r="L90" i="1"/>
  <c r="K90" i="1"/>
  <c r="J90" i="1"/>
  <c r="H90" i="1"/>
  <c r="G90" i="1"/>
  <c r="E90" i="1"/>
  <c r="C90" i="1"/>
  <c r="F90" i="1"/>
  <c r="D90" i="1"/>
  <c r="M90" i="1" l="1"/>
  <c r="I90" i="1"/>
  <c r="M74" i="1"/>
  <c r="M73" i="1"/>
  <c r="M72" i="1"/>
  <c r="M71" i="1"/>
  <c r="M70" i="1"/>
  <c r="M69" i="1"/>
  <c r="I72" i="1" l="1"/>
  <c r="I71" i="1"/>
  <c r="I69" i="1"/>
  <c r="F72" i="1" l="1"/>
  <c r="D72" i="1" l="1"/>
  <c r="M75" i="1" l="1"/>
  <c r="K75" i="1"/>
  <c r="J75" i="1"/>
  <c r="I75" i="1"/>
  <c r="H75" i="1"/>
  <c r="F75" i="1"/>
  <c r="E75" i="1"/>
  <c r="D75" i="1"/>
  <c r="C75" i="1"/>
  <c r="B75" i="1"/>
  <c r="G75" i="1"/>
  <c r="L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<sst xmlns="http://schemas.openxmlformats.org/spreadsheetml/2006/main" count="272" uniqueCount="30">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</sst>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9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4" fontId="0" fillId="2" borderId="16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2" borderId="7" xfId="0" applyFill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1/&#1055;&#1088;&#1086;&#1074;&#1077;&#1088;&#1082;&#1072;%20&#1087;&#1086;%2046%20&#1103;&#1085;&#1074;&#1072;&#1088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2/&#1055;&#1088;&#1086;&#1074;&#1077;&#1088;&#1082;&#1072;%20&#1087;&#1086;%2046%20&#1079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март"/>
      <sheetName val="май"/>
      <sheetName val="январь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12 мес"/>
      <sheetName val="свод 7 мес"/>
    </sheetNames>
    <sheetDataSet>
      <sheetData sheetId="0">
        <row r="4">
          <cell r="J4">
            <v>330313.42623981903</v>
          </cell>
        </row>
      </sheetData>
      <sheetData sheetId="1">
        <row r="4">
          <cell r="J4">
            <v>332221.63664448244</v>
          </cell>
        </row>
      </sheetData>
      <sheetData sheetId="2">
        <row r="4">
          <cell r="J4">
            <v>256829.63476454865</v>
          </cell>
        </row>
      </sheetData>
      <sheetData sheetId="3">
        <row r="12">
          <cell r="J12">
            <v>1248.6856484099997</v>
          </cell>
        </row>
      </sheetData>
      <sheetData sheetId="4">
        <row r="4">
          <cell r="J4">
            <v>302337.76207119116</v>
          </cell>
        </row>
      </sheetData>
      <sheetData sheetId="5">
        <row r="4">
          <cell r="J4">
            <v>227975.90133376003</v>
          </cell>
        </row>
      </sheetData>
      <sheetData sheetId="6"/>
      <sheetData sheetId="7">
        <row r="9">
          <cell r="I9">
            <v>11652.311</v>
          </cell>
        </row>
      </sheetData>
      <sheetData sheetId="8"/>
      <sheetData sheetId="9"/>
      <sheetData sheetId="10"/>
      <sheetData sheetId="11">
        <row r="5">
          <cell r="I5">
            <v>61019.557799999995</v>
          </cell>
        </row>
        <row r="9">
          <cell r="I9">
            <v>22223.171832000004</v>
          </cell>
        </row>
        <row r="12">
          <cell r="I12">
            <v>214.87500000000003</v>
          </cell>
        </row>
        <row r="13">
          <cell r="I13">
            <v>127423.95571299999</v>
          </cell>
        </row>
        <row r="15">
          <cell r="I15">
            <v>16297.854000000001</v>
          </cell>
        </row>
        <row r="16">
          <cell r="I16">
            <v>83661.616000000009</v>
          </cell>
        </row>
        <row r="21">
          <cell r="I21">
            <v>665.16000000000008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2022"/>
    </sheetNames>
    <sheetDataSet>
      <sheetData sheetId="0">
        <row r="13">
          <cell r="I13">
            <v>139741.46883999999</v>
          </cell>
        </row>
      </sheetData>
      <sheetData sheetId="1">
        <row r="13">
          <cell r="I13">
            <v>129579.82499999998</v>
          </cell>
        </row>
      </sheetData>
      <sheetData sheetId="2">
        <row r="13">
          <cell r="I13">
            <v>117496.78400000001</v>
          </cell>
        </row>
      </sheetData>
      <sheetData sheetId="3">
        <row r="15">
          <cell r="I15">
            <v>13378.571</v>
          </cell>
        </row>
      </sheetData>
      <sheetData sheetId="4">
        <row r="13">
          <cell r="I13">
            <v>107513.87900300001</v>
          </cell>
        </row>
      </sheetData>
      <sheetData sheetId="5">
        <row r="9">
          <cell r="I9">
            <v>11821.178986000001</v>
          </cell>
        </row>
      </sheetData>
      <sheetData sheetId="6">
        <row r="13">
          <cell r="I13">
            <v>89381.694000000018</v>
          </cell>
        </row>
      </sheetData>
      <sheetData sheetId="7">
        <row r="13">
          <cell r="I13">
            <v>89530.189999999988</v>
          </cell>
        </row>
      </sheetData>
      <sheetData sheetId="8">
        <row r="13">
          <cell r="I13">
            <v>101076.694</v>
          </cell>
        </row>
      </sheetData>
      <sheetData sheetId="9">
        <row r="13">
          <cell r="I13">
            <v>105011.704667</v>
          </cell>
        </row>
      </sheetData>
      <sheetData sheetId="10">
        <row r="13">
          <cell r="I13">
            <v>117711.45100000002</v>
          </cell>
        </row>
      </sheetData>
      <sheetData sheetId="11">
        <row r="13">
          <cell r="I13">
            <v>127351.45600000001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20"/>
  <sheetViews>
    <sheetView tabSelected="1" topLeftCell="A94" workbookViewId="0">
      <selection activeCell="E124" sqref="E124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37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25">
      <c r="A4" s="38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3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37" t="s">
        <v>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x14ac:dyDescent="0.25">
      <c r="A19" s="38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3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37" t="s">
        <v>21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4" x14ac:dyDescent="0.25">
      <c r="A34" s="38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3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37" t="s">
        <v>21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x14ac:dyDescent="0.25">
      <c r="A49" s="38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3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37" t="s">
        <v>21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x14ac:dyDescent="0.25">
      <c r="A64" s="38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3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>
        <v>37837.110999999997</v>
      </c>
      <c r="J68" s="13">
        <v>43144.182000000001</v>
      </c>
      <c r="K68" s="13">
        <v>48450.201000000001</v>
      </c>
      <c r="L68" s="13">
        <v>52842.962</v>
      </c>
      <c r="M68" s="13">
        <v>68842.381999999998</v>
      </c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>
        <f>45228.150516+[1]август!$I$9</f>
        <v>56880.461516000003</v>
      </c>
      <c r="J69" s="13">
        <v>63643.26801</v>
      </c>
      <c r="K69" s="13">
        <v>66857.741350000011</v>
      </c>
      <c r="L69" s="13">
        <v>75816.473293000003</v>
      </c>
      <c r="M69" s="13">
        <f>[1]декабрь!$I$5+[1]декабрь!$I$9</f>
        <v>83242.729632000002</v>
      </c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>
        <v>124.375</v>
      </c>
      <c r="J70" s="13">
        <v>147.85899999999998</v>
      </c>
      <c r="K70" s="13">
        <v>177.529</v>
      </c>
      <c r="L70" s="13">
        <v>187.95099999999999</v>
      </c>
      <c r="M70" s="13">
        <f>[1]декабрь!$I$12</f>
        <v>214.87500000000003</v>
      </c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>
        <f>10299.15</f>
        <v>10299.15</v>
      </c>
      <c r="J71" s="13">
        <v>11166.196</v>
      </c>
      <c r="K71" s="13">
        <v>12415.301000000001</v>
      </c>
      <c r="L71" s="13">
        <v>13550.466999999999</v>
      </c>
      <c r="M71" s="14">
        <f>[1]декабрь!$I$15</f>
        <v>16297.854000000001</v>
      </c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>
        <f>87426.055-I73</f>
        <v>86857.468999999997</v>
      </c>
      <c r="J72" s="13">
        <v>101003.545</v>
      </c>
      <c r="K72" s="13">
        <v>101840.02200000001</v>
      </c>
      <c r="L72" s="13">
        <v>113617.90699999999</v>
      </c>
      <c r="M72" s="13">
        <f>[1]декабрь!$I$13-[1]декабрь!$I$21</f>
        <v>126758.79571299998</v>
      </c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>
        <v>568.58600000000001</v>
      </c>
      <c r="J73" s="14">
        <v>552.95399999999995</v>
      </c>
      <c r="K73" s="14">
        <v>555.03700000000003</v>
      </c>
      <c r="L73" s="14">
        <v>696.596</v>
      </c>
      <c r="M73" s="14">
        <f>[1]декабрь!$I$21</f>
        <v>665.16000000000008</v>
      </c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>
        <v>23945.927</v>
      </c>
      <c r="J74" s="14">
        <v>33816.904000000002</v>
      </c>
      <c r="K74" s="14">
        <v>48252.862000000001</v>
      </c>
      <c r="L74" s="14">
        <v>48589.027000000002</v>
      </c>
      <c r="M74" s="14">
        <f>[1]декабрь!$I$16</f>
        <v>83661.616000000009</v>
      </c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>
        <f t="shared" si="5"/>
        <v>216513.079516</v>
      </c>
      <c r="J75" s="22">
        <f>SUM(J68:J74)</f>
        <v>253474.90801000001</v>
      </c>
      <c r="K75" s="22">
        <f>SUM(K68:K74)</f>
        <v>278548.69335000007</v>
      </c>
      <c r="L75" s="22">
        <f t="shared" ref="L75:M75" si="6">SUM(L68:L74)</f>
        <v>305301.38329299993</v>
      </c>
      <c r="M75" s="22">
        <f t="shared" si="6"/>
        <v>379683.41234499996</v>
      </c>
    </row>
    <row r="78" spans="1:13" ht="15.75" x14ac:dyDescent="0.25">
      <c r="A78" s="37" t="s">
        <v>21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1:13" x14ac:dyDescent="0.25">
      <c r="A79" s="38" t="s">
        <v>27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thickBot="1" x14ac:dyDescent="0.3">
      <c r="A80" s="3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/>
      <c r="B81" s="3" t="s">
        <v>0</v>
      </c>
      <c r="C81" s="3" t="s">
        <v>1</v>
      </c>
      <c r="D81" s="4" t="s">
        <v>2</v>
      </c>
      <c r="E81" s="5" t="s">
        <v>3</v>
      </c>
      <c r="F81" s="5" t="s">
        <v>4</v>
      </c>
      <c r="G81" s="5" t="s">
        <v>5</v>
      </c>
      <c r="H81" s="5" t="s">
        <v>6</v>
      </c>
      <c r="I81" s="5" t="s">
        <v>7</v>
      </c>
      <c r="J81" s="5" t="s">
        <v>8</v>
      </c>
      <c r="K81" s="5" t="s">
        <v>9</v>
      </c>
      <c r="L81" s="5" t="s">
        <v>10</v>
      </c>
      <c r="M81" s="5" t="s">
        <v>11</v>
      </c>
    </row>
    <row r="82" spans="1:13" ht="15.75" thickBot="1" x14ac:dyDescent="0.3">
      <c r="A82" s="6"/>
      <c r="B82" s="7" t="s">
        <v>12</v>
      </c>
      <c r="C82" s="7" t="s">
        <v>12</v>
      </c>
      <c r="D82" s="8" t="s">
        <v>12</v>
      </c>
      <c r="E82" s="9" t="s">
        <v>12</v>
      </c>
      <c r="F82" s="9" t="s">
        <v>12</v>
      </c>
      <c r="G82" s="9" t="s">
        <v>12</v>
      </c>
      <c r="H82" s="9" t="s">
        <v>12</v>
      </c>
      <c r="I82" s="9" t="s">
        <v>12</v>
      </c>
      <c r="J82" s="9" t="s">
        <v>12</v>
      </c>
      <c r="K82" s="9" t="s">
        <v>12</v>
      </c>
      <c r="L82" s="9" t="s">
        <v>12</v>
      </c>
      <c r="M82" s="9" t="s">
        <v>12</v>
      </c>
    </row>
    <row r="83" spans="1:13" x14ac:dyDescent="0.25">
      <c r="A83" s="10" t="s">
        <v>20</v>
      </c>
      <c r="B83" s="11">
        <v>52587.294999999998</v>
      </c>
      <c r="C83" s="24">
        <v>50798.903265000001</v>
      </c>
      <c r="D83" s="12">
        <v>50972.846999999994</v>
      </c>
      <c r="E83" s="13">
        <v>45770.462460000002</v>
      </c>
      <c r="F83" s="13">
        <v>39531.061000000002</v>
      </c>
      <c r="G83" s="13">
        <v>34003.315000000002</v>
      </c>
      <c r="H83" s="13">
        <v>33978.716999999997</v>
      </c>
      <c r="I83" s="13">
        <v>35462.195</v>
      </c>
      <c r="J83" s="13">
        <v>38389.852000000006</v>
      </c>
      <c r="K83" s="13">
        <v>42440.033999999992</v>
      </c>
      <c r="L83" s="13">
        <v>47621.131999999998</v>
      </c>
      <c r="M83" s="13">
        <v>50161.766000000003</v>
      </c>
    </row>
    <row r="84" spans="1:13" x14ac:dyDescent="0.25">
      <c r="A84" s="10" t="s">
        <v>19</v>
      </c>
      <c r="B84" s="11">
        <v>85632.630519600003</v>
      </c>
      <c r="C84" s="13">
        <v>79657.873361799997</v>
      </c>
      <c r="D84" s="12">
        <v>73867.751988300006</v>
      </c>
      <c r="E84" s="13">
        <v>70732.713443000001</v>
      </c>
      <c r="F84" s="13">
        <v>62772.630443000024</v>
      </c>
      <c r="G84" s="13">
        <f>45296.764263+[2]июнь!$I$9</f>
        <v>57117.943248999996</v>
      </c>
      <c r="H84" s="13">
        <v>55910.455000000002</v>
      </c>
      <c r="I84" s="13">
        <v>58727.352081000005</v>
      </c>
      <c r="J84" s="13">
        <v>61751.512566999998</v>
      </c>
      <c r="K84" s="13">
        <v>67698.826360599996</v>
      </c>
      <c r="L84" s="13">
        <v>77157.671159999998</v>
      </c>
      <c r="M84" s="13">
        <v>81239.029055999999</v>
      </c>
    </row>
    <row r="85" spans="1:13" x14ac:dyDescent="0.25">
      <c r="A85" s="10" t="s">
        <v>13</v>
      </c>
      <c r="B85" s="11">
        <v>168.19</v>
      </c>
      <c r="C85" s="13">
        <v>171.73299999999995</v>
      </c>
      <c r="D85" s="12">
        <v>197.02400000000003</v>
      </c>
      <c r="E85" s="13">
        <v>177.428</v>
      </c>
      <c r="F85" s="13">
        <v>185.83899999999997</v>
      </c>
      <c r="G85" s="13">
        <v>154.77200000000002</v>
      </c>
      <c r="H85">
        <v>126.46899999999999</v>
      </c>
      <c r="I85" s="13">
        <v>124.62400000000001</v>
      </c>
      <c r="J85" s="13">
        <v>141.44500000000002</v>
      </c>
      <c r="K85" s="13">
        <v>129.96399999999997</v>
      </c>
      <c r="L85" s="13">
        <v>205.55599999999998</v>
      </c>
      <c r="M85" s="13">
        <v>204.57899999999998</v>
      </c>
    </row>
    <row r="86" spans="1:13" x14ac:dyDescent="0.25">
      <c r="A86" s="10" t="s">
        <v>14</v>
      </c>
      <c r="B86" s="11">
        <v>16526.752</v>
      </c>
      <c r="C86" s="13">
        <v>12867.613000000001</v>
      </c>
      <c r="D86" s="12">
        <v>14285.084000000001</v>
      </c>
      <c r="E86" s="13">
        <v>13378.571</v>
      </c>
      <c r="F86" s="13">
        <v>13119.193000000001</v>
      </c>
      <c r="G86" s="13">
        <v>12061.832000000002</v>
      </c>
      <c r="H86" s="13">
        <v>11928.762999999999</v>
      </c>
      <c r="I86" s="13">
        <v>12137.492</v>
      </c>
      <c r="J86" s="13">
        <v>12522.23</v>
      </c>
      <c r="K86" s="13">
        <v>13697.224</v>
      </c>
      <c r="L86" s="13">
        <v>14956.537999999999</v>
      </c>
      <c r="M86" s="14">
        <v>17527.298999999999</v>
      </c>
    </row>
    <row r="87" spans="1:13" x14ac:dyDescent="0.25">
      <c r="A87" s="10" t="s">
        <v>15</v>
      </c>
      <c r="B87" s="11">
        <v>139037.25584</v>
      </c>
      <c r="C87" s="13">
        <v>128906.946</v>
      </c>
      <c r="D87" s="27">
        <v>116906.61500000002</v>
      </c>
      <c r="E87" s="13">
        <v>115322.63</v>
      </c>
      <c r="F87" s="13">
        <v>106919.821003</v>
      </c>
      <c r="G87" s="15">
        <v>97632.324000000008</v>
      </c>
      <c r="H87" s="13">
        <v>88848.225000000006</v>
      </c>
      <c r="I87" s="13">
        <v>89018.25499999999</v>
      </c>
      <c r="J87" s="13">
        <v>100440.645</v>
      </c>
      <c r="K87" s="13">
        <v>104457.39666699999</v>
      </c>
      <c r="L87" s="28">
        <v>117075.99099999999</v>
      </c>
      <c r="M87" s="13">
        <v>126722.232</v>
      </c>
    </row>
    <row r="88" spans="1:13" x14ac:dyDescent="0.25">
      <c r="A88" s="16" t="s">
        <v>16</v>
      </c>
      <c r="B88" s="17">
        <v>704.21300000000008</v>
      </c>
      <c r="C88" s="14">
        <v>672.87900000000002</v>
      </c>
      <c r="D88" s="18">
        <v>590.16899999999998</v>
      </c>
      <c r="E88" s="14">
        <v>627.38100000000009</v>
      </c>
      <c r="F88" s="14">
        <v>594.05800000000011</v>
      </c>
      <c r="G88" s="19">
        <v>635.78300000000002</v>
      </c>
      <c r="H88" s="14">
        <v>533.46899999999994</v>
      </c>
      <c r="I88" s="14">
        <v>511.935</v>
      </c>
      <c r="J88" s="14">
        <v>636.04899999999998</v>
      </c>
      <c r="K88" s="14">
        <v>554.30799999999999</v>
      </c>
      <c r="L88" s="14">
        <v>635.45999999999992</v>
      </c>
      <c r="M88" s="14">
        <v>629.22400000000005</v>
      </c>
    </row>
    <row r="89" spans="1:13" ht="15.75" thickBot="1" x14ac:dyDescent="0.3">
      <c r="A89" s="16" t="s">
        <v>17</v>
      </c>
      <c r="B89" s="17">
        <v>59457.606</v>
      </c>
      <c r="C89" s="25">
        <v>29678.103999999999</v>
      </c>
      <c r="D89" s="18">
        <v>61011.139000000003</v>
      </c>
      <c r="E89" s="14">
        <v>34120.370999999999</v>
      </c>
      <c r="F89" s="14">
        <v>28333.412</v>
      </c>
      <c r="G89" s="14">
        <v>7977.3559999999998</v>
      </c>
      <c r="H89" s="14">
        <v>17147.811999999998</v>
      </c>
      <c r="I89" s="14">
        <v>19333.988999999998</v>
      </c>
      <c r="J89" s="14">
        <v>40033.623999999996</v>
      </c>
      <c r="K89" s="14">
        <v>47762.531999999999</v>
      </c>
      <c r="L89" s="14">
        <v>53109.320999999996</v>
      </c>
      <c r="M89" s="14">
        <v>78761.997000000003</v>
      </c>
    </row>
    <row r="90" spans="1:13" ht="15.75" thickBot="1" x14ac:dyDescent="0.3">
      <c r="A90" s="20" t="s">
        <v>18</v>
      </c>
      <c r="B90" s="23">
        <f>SUM(B83:B89)</f>
        <v>354113.94235959998</v>
      </c>
      <c r="C90" s="23">
        <f t="shared" ref="C90:I90" si="7">SUM(C83:C89)</f>
        <v>302754.05162679998</v>
      </c>
      <c r="D90" s="21">
        <f t="shared" si="7"/>
        <v>317830.62998830003</v>
      </c>
      <c r="E90" s="23">
        <f t="shared" si="7"/>
        <v>280129.55690299999</v>
      </c>
      <c r="F90" s="22">
        <f t="shared" si="7"/>
        <v>251456.01444600002</v>
      </c>
      <c r="G90" s="22">
        <f t="shared" si="7"/>
        <v>209583.32524900002</v>
      </c>
      <c r="H90" s="22">
        <f t="shared" si="7"/>
        <v>208473.91</v>
      </c>
      <c r="I90" s="22">
        <f t="shared" si="7"/>
        <v>215315.84208099998</v>
      </c>
      <c r="J90" s="22">
        <f>SUM(J83:J89)</f>
        <v>253915.35756700003</v>
      </c>
      <c r="K90" s="22">
        <f>SUM(K83:K89)</f>
        <v>276740.28502759995</v>
      </c>
      <c r="L90" s="22">
        <f t="shared" ref="L90:M90" si="8">SUM(L83:L89)</f>
        <v>310761.66915999993</v>
      </c>
      <c r="M90" s="22">
        <f t="shared" si="8"/>
        <v>355246.12605600001</v>
      </c>
    </row>
    <row r="93" spans="1:13" ht="15.75" x14ac:dyDescent="0.25">
      <c r="A93" s="37" t="s">
        <v>21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</row>
    <row r="94" spans="1:13" x14ac:dyDescent="0.25">
      <c r="A94" s="38" t="s">
        <v>28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thickBot="1" x14ac:dyDescent="0.3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2"/>
      <c r="B96" s="3" t="s">
        <v>0</v>
      </c>
      <c r="C96" s="3" t="s">
        <v>1</v>
      </c>
      <c r="D96" s="4" t="s">
        <v>2</v>
      </c>
      <c r="E96" s="5" t="s">
        <v>3</v>
      </c>
      <c r="F96" s="5" t="s">
        <v>4</v>
      </c>
      <c r="G96" s="5" t="s">
        <v>5</v>
      </c>
      <c r="H96" s="5" t="s">
        <v>6</v>
      </c>
      <c r="I96" s="5" t="s">
        <v>7</v>
      </c>
      <c r="J96" s="5" t="s">
        <v>8</v>
      </c>
      <c r="K96" s="5" t="s">
        <v>9</v>
      </c>
      <c r="L96" s="5" t="s">
        <v>10</v>
      </c>
      <c r="M96" s="5" t="s">
        <v>11</v>
      </c>
    </row>
    <row r="97" spans="1:13" ht="15.75" thickBot="1" x14ac:dyDescent="0.3">
      <c r="A97" s="6"/>
      <c r="B97" s="7" t="s">
        <v>12</v>
      </c>
      <c r="C97" s="7" t="s">
        <v>12</v>
      </c>
      <c r="D97" s="8" t="s">
        <v>12</v>
      </c>
      <c r="E97" s="9" t="s">
        <v>12</v>
      </c>
      <c r="F97" s="9" t="s">
        <v>12</v>
      </c>
      <c r="G97" s="9" t="s">
        <v>12</v>
      </c>
      <c r="H97" s="9" t="s">
        <v>12</v>
      </c>
      <c r="I97" s="9" t="s">
        <v>12</v>
      </c>
      <c r="J97" s="9" t="s">
        <v>12</v>
      </c>
      <c r="K97" s="9" t="s">
        <v>12</v>
      </c>
      <c r="L97" s="9" t="s">
        <v>12</v>
      </c>
      <c r="M97" s="9" t="s">
        <v>12</v>
      </c>
    </row>
    <row r="98" spans="1:13" x14ac:dyDescent="0.25">
      <c r="A98" s="10" t="s">
        <v>20</v>
      </c>
      <c r="B98" s="29">
        <v>47699.123</v>
      </c>
      <c r="C98" s="30">
        <v>46296.882786000002</v>
      </c>
      <c r="D98" s="12">
        <v>51242.900000000009</v>
      </c>
      <c r="E98" s="13">
        <v>45320.635999999999</v>
      </c>
      <c r="F98" s="13">
        <v>38604.340000000004</v>
      </c>
      <c r="G98" s="31">
        <v>35833.508000000002</v>
      </c>
      <c r="H98" s="13">
        <v>37188.826000000001</v>
      </c>
      <c r="I98" s="13">
        <v>38345.998</v>
      </c>
      <c r="J98" s="13">
        <v>37125.67</v>
      </c>
      <c r="K98" s="13">
        <v>44529.468410000001</v>
      </c>
      <c r="L98" s="13">
        <v>49633.040999999997</v>
      </c>
      <c r="M98" s="13">
        <v>51940.492999999995</v>
      </c>
    </row>
    <row r="99" spans="1:13" x14ac:dyDescent="0.25">
      <c r="A99" s="10" t="s">
        <v>19</v>
      </c>
      <c r="B99" s="29">
        <v>86644.875966099993</v>
      </c>
      <c r="C99" s="31">
        <v>78510.869130000006</v>
      </c>
      <c r="D99" s="12">
        <v>77525.884000000005</v>
      </c>
      <c r="E99" s="13">
        <v>69060.199267999997</v>
      </c>
      <c r="F99" s="13">
        <v>61920.740110000057</v>
      </c>
      <c r="G99" s="13">
        <v>56779.417000000001</v>
      </c>
      <c r="H99" s="13">
        <v>55516.270305700004</v>
      </c>
      <c r="I99" s="13">
        <v>59896.785899999988</v>
      </c>
      <c r="J99" s="13">
        <v>59162.886624999999</v>
      </c>
      <c r="K99" s="13">
        <v>70307.111778999999</v>
      </c>
      <c r="L99" s="13">
        <v>78943.166660999996</v>
      </c>
      <c r="M99" s="13">
        <v>81800.979760999995</v>
      </c>
    </row>
    <row r="100" spans="1:13" x14ac:dyDescent="0.25">
      <c r="A100" s="10" t="s">
        <v>13</v>
      </c>
      <c r="B100" s="31">
        <v>213.46899999999999</v>
      </c>
      <c r="C100" s="32">
        <v>199.28899999999999</v>
      </c>
      <c r="D100" s="12">
        <v>193.02700000000002</v>
      </c>
      <c r="E100" s="13">
        <v>181.58500000000001</v>
      </c>
      <c r="F100" s="13">
        <v>187.196</v>
      </c>
      <c r="G100" s="13">
        <v>173.18299999999999</v>
      </c>
      <c r="H100">
        <v>147.20299999999997</v>
      </c>
      <c r="I100" s="13">
        <v>140.99199999999999</v>
      </c>
      <c r="J100" s="13">
        <v>197.17799999999997</v>
      </c>
      <c r="K100" s="13">
        <v>203.72000000000003</v>
      </c>
      <c r="L100" s="13">
        <v>236.11199999999999</v>
      </c>
      <c r="M100" s="13">
        <v>260.291</v>
      </c>
    </row>
    <row r="101" spans="1:13" x14ac:dyDescent="0.25">
      <c r="A101" s="10" t="s">
        <v>14</v>
      </c>
      <c r="B101" s="29">
        <v>15651.11</v>
      </c>
      <c r="C101" s="31">
        <v>14255.634</v>
      </c>
      <c r="D101" s="12">
        <v>13570.548000000001</v>
      </c>
      <c r="E101" s="13">
        <v>12445.302000000001</v>
      </c>
      <c r="F101" s="13">
        <v>13076.409</v>
      </c>
      <c r="G101" s="13">
        <v>12607.020999999999</v>
      </c>
      <c r="H101" s="13">
        <v>11883.099000000002</v>
      </c>
      <c r="I101" s="13">
        <v>12593.531999999999</v>
      </c>
      <c r="J101" s="13">
        <v>12411.952000000001</v>
      </c>
      <c r="K101" s="13">
        <v>14903.216</v>
      </c>
      <c r="L101" s="13">
        <v>15918.2</v>
      </c>
      <c r="M101" s="14">
        <v>17584.819289999999</v>
      </c>
    </row>
    <row r="102" spans="1:13" x14ac:dyDescent="0.25">
      <c r="A102" s="10" t="s">
        <v>15</v>
      </c>
      <c r="B102" s="29">
        <v>139870.88800000001</v>
      </c>
      <c r="C102" s="31">
        <v>124893.77009000001</v>
      </c>
      <c r="D102" s="27">
        <v>123294.63799999999</v>
      </c>
      <c r="E102" s="13">
        <v>116787.391</v>
      </c>
      <c r="F102" s="13">
        <v>103150.04513999999</v>
      </c>
      <c r="G102" s="15">
        <v>95008.615000000005</v>
      </c>
      <c r="H102" s="13">
        <v>90024.661999999997</v>
      </c>
      <c r="I102" s="13">
        <v>91093.047999999981</v>
      </c>
      <c r="J102" s="13">
        <v>93809.3</v>
      </c>
      <c r="K102" s="13">
        <v>105915.417</v>
      </c>
      <c r="L102" s="28">
        <v>123197.11400000002</v>
      </c>
      <c r="M102" s="13">
        <v>137294.55499999999</v>
      </c>
    </row>
    <row r="103" spans="1:13" x14ac:dyDescent="0.25">
      <c r="A103" s="16" t="s">
        <v>16</v>
      </c>
      <c r="B103" s="33">
        <v>666.08699999999999</v>
      </c>
      <c r="C103" s="34">
        <v>688.17900000000009</v>
      </c>
      <c r="D103" s="18">
        <v>680.39499999999998</v>
      </c>
      <c r="E103" s="14">
        <v>586.673</v>
      </c>
      <c r="F103" s="14">
        <v>629.15700000000004</v>
      </c>
      <c r="G103" s="19">
        <v>536.95500000000004</v>
      </c>
      <c r="H103" s="14">
        <v>483.63200000000001</v>
      </c>
      <c r="I103" s="14">
        <v>478.51199999999994</v>
      </c>
      <c r="J103" s="14">
        <v>511.47399999999993</v>
      </c>
      <c r="K103" s="14">
        <v>583.05799999999999</v>
      </c>
      <c r="L103" s="14">
        <v>598.73500000000001</v>
      </c>
      <c r="M103" s="14">
        <v>615.65700000000004</v>
      </c>
    </row>
    <row r="104" spans="1:13" ht="15.75" thickBot="1" x14ac:dyDescent="0.3">
      <c r="A104" s="16" t="s">
        <v>17</v>
      </c>
      <c r="B104" s="35">
        <v>51994.425000000003</v>
      </c>
      <c r="C104" s="36">
        <v>43993.306000000004</v>
      </c>
      <c r="D104" s="18">
        <v>57761.894999999997</v>
      </c>
      <c r="E104" s="14">
        <v>25471.883000000002</v>
      </c>
      <c r="F104" s="14">
        <v>23339.815000000002</v>
      </c>
      <c r="G104" s="14">
        <v>16071.566999999999</v>
      </c>
      <c r="H104" s="14">
        <v>19034.809000000001</v>
      </c>
      <c r="I104" s="14">
        <v>18217.214</v>
      </c>
      <c r="J104" s="14">
        <v>22777.985000000001</v>
      </c>
      <c r="K104" s="14">
        <v>57197.930999999997</v>
      </c>
      <c r="L104" s="14">
        <v>53143.543998999965</v>
      </c>
      <c r="M104" s="14">
        <v>77236.896999999997</v>
      </c>
    </row>
    <row r="105" spans="1:13" ht="15.75" thickBot="1" x14ac:dyDescent="0.3">
      <c r="A105" s="20" t="s">
        <v>18</v>
      </c>
      <c r="B105" s="23">
        <f>SUM(B98:B104)</f>
        <v>342739.97796609998</v>
      </c>
      <c r="C105" s="23">
        <f t="shared" ref="C105:I105" si="9">SUM(C98:C104)</f>
        <v>308837.93000599998</v>
      </c>
      <c r="D105" s="21">
        <f t="shared" si="9"/>
        <v>324269.28700000007</v>
      </c>
      <c r="E105" s="23">
        <f t="shared" si="9"/>
        <v>269853.66926800006</v>
      </c>
      <c r="F105" s="22">
        <f t="shared" si="9"/>
        <v>240907.70225000006</v>
      </c>
      <c r="G105" s="22">
        <f t="shared" si="9"/>
        <v>217010.266</v>
      </c>
      <c r="H105" s="22">
        <f t="shared" si="9"/>
        <v>214278.50130570002</v>
      </c>
      <c r="I105" s="22">
        <f t="shared" si="9"/>
        <v>220766.08189999996</v>
      </c>
      <c r="J105" s="22">
        <f>SUM(J98:J104)</f>
        <v>225996.44562499999</v>
      </c>
      <c r="K105" s="22">
        <f>SUM(K98:K104)</f>
        <v>293639.922189</v>
      </c>
      <c r="L105" s="22">
        <f t="shared" ref="L105:M105" si="10">SUM(L98:L104)</f>
        <v>321669.91265999997</v>
      </c>
      <c r="M105" s="22">
        <f t="shared" si="10"/>
        <v>366733.69205099996</v>
      </c>
    </row>
    <row r="108" spans="1:13" ht="15.75" x14ac:dyDescent="0.25">
      <c r="A108" s="37" t="s">
        <v>21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</row>
    <row r="109" spans="1:13" x14ac:dyDescent="0.25">
      <c r="A109" s="38" t="s">
        <v>29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5.75" thickBot="1" x14ac:dyDescent="0.3">
      <c r="A110" s="3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2"/>
      <c r="B111" s="3" t="s">
        <v>0</v>
      </c>
      <c r="C111" s="3" t="s">
        <v>1</v>
      </c>
      <c r="D111" s="4" t="s">
        <v>2</v>
      </c>
      <c r="E111" s="5" t="s">
        <v>3</v>
      </c>
      <c r="F111" s="5" t="s">
        <v>4</v>
      </c>
      <c r="G111" s="5" t="s">
        <v>5</v>
      </c>
      <c r="H111" s="5" t="s">
        <v>6</v>
      </c>
      <c r="I111" s="5" t="s">
        <v>7</v>
      </c>
      <c r="J111" s="5" t="s">
        <v>8</v>
      </c>
      <c r="K111" s="5" t="s">
        <v>9</v>
      </c>
      <c r="L111" s="5" t="s">
        <v>10</v>
      </c>
      <c r="M111" s="5" t="s">
        <v>11</v>
      </c>
    </row>
    <row r="112" spans="1:13" ht="15.75" thickBot="1" x14ac:dyDescent="0.3">
      <c r="A112" s="6"/>
      <c r="B112" s="7" t="s">
        <v>12</v>
      </c>
      <c r="C112" s="7" t="s">
        <v>12</v>
      </c>
      <c r="D112" s="8" t="s">
        <v>12</v>
      </c>
      <c r="E112" s="9" t="s">
        <v>12</v>
      </c>
      <c r="F112" s="9" t="s">
        <v>12</v>
      </c>
      <c r="G112" s="9" t="s">
        <v>12</v>
      </c>
      <c r="H112" s="9" t="s">
        <v>12</v>
      </c>
      <c r="I112" s="9" t="s">
        <v>12</v>
      </c>
      <c r="J112" s="9" t="s">
        <v>12</v>
      </c>
      <c r="K112" s="9" t="s">
        <v>12</v>
      </c>
      <c r="L112" s="9" t="s">
        <v>12</v>
      </c>
      <c r="M112" s="9" t="s">
        <v>12</v>
      </c>
    </row>
    <row r="113" spans="1:13" x14ac:dyDescent="0.25">
      <c r="A113" s="10" t="s">
        <v>20</v>
      </c>
      <c r="B113" s="29">
        <v>51163.040999999997</v>
      </c>
      <c r="C113" s="30"/>
      <c r="D113" s="12"/>
      <c r="E113" s="13"/>
      <c r="F113" s="13"/>
      <c r="G113" s="31"/>
      <c r="H113" s="13"/>
      <c r="I113" s="13"/>
      <c r="J113" s="13"/>
      <c r="K113" s="13"/>
      <c r="L113" s="13"/>
      <c r="M113" s="13"/>
    </row>
    <row r="114" spans="1:13" x14ac:dyDescent="0.25">
      <c r="A114" s="10" t="s">
        <v>19</v>
      </c>
      <c r="B114" s="29">
        <v>93876.626999999993</v>
      </c>
      <c r="C114" s="31"/>
      <c r="D114" s="12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x14ac:dyDescent="0.25">
      <c r="A115" s="10" t="s">
        <v>13</v>
      </c>
      <c r="B115" s="31">
        <v>268.69499999999999</v>
      </c>
      <c r="C115" s="32"/>
      <c r="D115" s="12"/>
      <c r="E115" s="13"/>
      <c r="F115" s="13"/>
      <c r="G115" s="13"/>
      <c r="I115" s="13"/>
      <c r="J115" s="13"/>
      <c r="K115" s="13"/>
      <c r="L115" s="13"/>
      <c r="M115" s="13"/>
    </row>
    <row r="116" spans="1:13" x14ac:dyDescent="0.25">
      <c r="A116" s="10" t="s">
        <v>14</v>
      </c>
      <c r="B116" s="29">
        <v>18540.744999999999</v>
      </c>
      <c r="C116" s="31"/>
      <c r="D116" s="12"/>
      <c r="E116" s="13"/>
      <c r="F116" s="13"/>
      <c r="G116" s="13"/>
      <c r="H116" s="13"/>
      <c r="I116" s="13"/>
      <c r="J116" s="13"/>
      <c r="K116" s="13"/>
      <c r="L116" s="13"/>
      <c r="M116" s="14"/>
    </row>
    <row r="117" spans="1:13" x14ac:dyDescent="0.25">
      <c r="A117" s="10" t="s">
        <v>15</v>
      </c>
      <c r="B117" s="29">
        <v>160433.10100000002</v>
      </c>
      <c r="C117" s="31"/>
      <c r="D117" s="27"/>
      <c r="E117" s="13"/>
      <c r="F117" s="13"/>
      <c r="G117" s="15"/>
      <c r="H117" s="13"/>
      <c r="I117" s="13"/>
      <c r="J117" s="13"/>
      <c r="K117" s="13"/>
      <c r="L117" s="28"/>
      <c r="M117" s="13"/>
    </row>
    <row r="118" spans="1:13" x14ac:dyDescent="0.25">
      <c r="A118" s="16" t="s">
        <v>16</v>
      </c>
      <c r="B118" s="33">
        <v>732.99600000000009</v>
      </c>
      <c r="C118" s="34"/>
      <c r="D118" s="18"/>
      <c r="E118" s="14"/>
      <c r="F118" s="14"/>
      <c r="G118" s="19"/>
      <c r="H118" s="14"/>
      <c r="I118" s="14"/>
      <c r="J118" s="14"/>
      <c r="K118" s="14"/>
      <c r="L118" s="14"/>
      <c r="M118" s="14"/>
    </row>
    <row r="119" spans="1:13" ht="15.75" thickBot="1" x14ac:dyDescent="0.3">
      <c r="A119" s="16" t="s">
        <v>17</v>
      </c>
      <c r="B119" s="35">
        <v>62782.519</v>
      </c>
      <c r="C119" s="36"/>
      <c r="D119" s="18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ht="15.75" thickBot="1" x14ac:dyDescent="0.3">
      <c r="A120" s="20" t="s">
        <v>18</v>
      </c>
      <c r="B120" s="23">
        <f>SUM(B113:B119)</f>
        <v>387797.72400000005</v>
      </c>
      <c r="C120" s="23">
        <f t="shared" ref="C120:I120" si="11">SUM(C113:C119)</f>
        <v>0</v>
      </c>
      <c r="D120" s="21">
        <f t="shared" si="11"/>
        <v>0</v>
      </c>
      <c r="E120" s="23">
        <f t="shared" si="11"/>
        <v>0</v>
      </c>
      <c r="F120" s="22">
        <f t="shared" si="11"/>
        <v>0</v>
      </c>
      <c r="G120" s="22">
        <f t="shared" si="11"/>
        <v>0</v>
      </c>
      <c r="H120" s="22">
        <f t="shared" si="11"/>
        <v>0</v>
      </c>
      <c r="I120" s="22">
        <f t="shared" si="11"/>
        <v>0</v>
      </c>
      <c r="J120" s="22">
        <f>SUM(J113:J119)</f>
        <v>0</v>
      </c>
      <c r="K120" s="22">
        <f>SUM(K113:K119)</f>
        <v>0</v>
      </c>
      <c r="L120" s="22">
        <f t="shared" ref="L120:M120" si="12">SUM(L113:L119)</f>
        <v>0</v>
      </c>
      <c r="M120" s="22">
        <f t="shared" si="12"/>
        <v>0</v>
      </c>
    </row>
  </sheetData>
  <mergeCells count="16">
    <mergeCell ref="A108:M108"/>
    <mergeCell ref="A109:A110"/>
    <mergeCell ref="A93:M93"/>
    <mergeCell ref="A94:A95"/>
    <mergeCell ref="A78:M78"/>
    <mergeCell ref="A79:A80"/>
    <mergeCell ref="A63:M63"/>
    <mergeCell ref="A64:A65"/>
    <mergeCell ref="A48:M48"/>
    <mergeCell ref="A49:A50"/>
    <mergeCell ref="A3:M3"/>
    <mergeCell ref="A33:M33"/>
    <mergeCell ref="A34:A35"/>
    <mergeCell ref="A18:M18"/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2024-02-26T06:14:59Z</dcterms:modified>
</cp:coreProperties>
</file>